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300" yWindow="60" windowWidth="21600" windowHeight="13760" tabRatio="500"/>
  </bookViews>
  <sheets>
    <sheet name="Sheet1" sheetId="1" r:id="rId1"/>
  </sheets>
  <definedNames>
    <definedName name="_xlnm.Print_Area" localSheetId="0">Sheet1!$A$1:$N$16</definedName>
  </definedName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23" i="1"/>
  <c r="N40"/>
  <c r="N17"/>
  <c r="L17"/>
  <c r="K17"/>
  <c r="N16"/>
  <c r="K16"/>
  <c r="N15"/>
  <c r="K15"/>
  <c r="N14"/>
  <c r="K14"/>
  <c r="N13"/>
  <c r="K13"/>
  <c r="N12"/>
  <c r="K12"/>
  <c r="N11"/>
  <c r="K11"/>
  <c r="N10"/>
  <c r="K10"/>
  <c r="N9"/>
  <c r="K9"/>
  <c r="N8"/>
  <c r="K8"/>
  <c r="N7"/>
  <c r="K7"/>
  <c r="N6"/>
  <c r="K6"/>
  <c r="N5"/>
  <c r="K5"/>
  <c r="N4"/>
  <c r="N3"/>
  <c r="K3"/>
</calcChain>
</file>

<file path=xl/sharedStrings.xml><?xml version="1.0" encoding="utf-8"?>
<sst xmlns="http://schemas.openxmlformats.org/spreadsheetml/2006/main" count="80" uniqueCount="54">
  <si>
    <t>total contingecy</t>
    <phoneticPr fontId="1" type="noConversion"/>
  </si>
  <si>
    <t xml:space="preserve"> EUR / USD exchange + loss of CAEN discount + possibly having to buy more expensive crates</t>
    <phoneticPr fontId="1" type="noConversion"/>
  </si>
  <si>
    <t xml:space="preserve"> EUR / USD exchange + loss of CAEN discount + possibly having to buy more expensive crate</t>
    <phoneticPr fontId="1" type="noConversion"/>
  </si>
  <si>
    <t>10% fluctuation due to price change / increased storage need</t>
    <phoneticPr fontId="1" type="noConversion"/>
  </si>
  <si>
    <t>NSF/DOE</t>
  </si>
  <si>
    <t>Emplyee / Student</t>
  </si>
  <si>
    <t>M &amp; S &amp; E Cost</t>
  </si>
  <si>
    <t>Total</t>
  </si>
  <si>
    <t xml:space="preserve"> External Skilled Paid Labor</t>
  </si>
  <si>
    <t xml:space="preserve"> </t>
  </si>
  <si>
    <t>Percent Contingency</t>
  </si>
  <si>
    <t>start date</t>
    <phoneticPr fontId="1" type="noConversion"/>
  </si>
  <si>
    <t>end date</t>
    <phoneticPr fontId="1" type="noConversion"/>
  </si>
  <si>
    <t>M&amp;S or Labor</t>
    <phoneticPr fontId="1" type="noConversion"/>
  </si>
  <si>
    <t>BOE</t>
    <phoneticPr fontId="1" type="noConversion"/>
  </si>
  <si>
    <t>Cost to Sponsor</t>
  </si>
  <si>
    <t>Labor</t>
  </si>
  <si>
    <t>Funding Source</t>
  </si>
  <si>
    <t>Contingency</t>
  </si>
  <si>
    <t>Reason for Contingency</t>
  </si>
  <si>
    <t>WBS 6</t>
  </si>
  <si>
    <t>Order first half of electronics</t>
  </si>
  <si>
    <t>NSF / DOE</t>
  </si>
  <si>
    <t>Organisation of mounting / power / infrastructure issues at PSI</t>
  </si>
  <si>
    <t xml:space="preserve">Receive delivery of electronics at PSI, and verify functionality </t>
  </si>
  <si>
    <t>Mounting of electronics in "final" positions</t>
  </si>
  <si>
    <t>Planning, prototyping and ordering cable components</t>
  </si>
  <si>
    <t>Work on DAQ drivers &amp; readout to improve speed</t>
  </si>
  <si>
    <t>Installation of DAQ software &amp; integration of complete DAQ to read out all components.</t>
  </si>
  <si>
    <t>Update quotes and place orders for remaining electronics</t>
  </si>
  <si>
    <t>6.10</t>
  </si>
  <si>
    <t>6.11</t>
  </si>
  <si>
    <t>6.12</t>
  </si>
  <si>
    <t>Install electronics in final position and complete cabling</t>
  </si>
  <si>
    <t>6.13</t>
  </si>
  <si>
    <t>Install software and complete integration of new DAQ components</t>
  </si>
  <si>
    <t>6.14</t>
  </si>
  <si>
    <t>Final testing &amp; improvement of DAQ software</t>
  </si>
  <si>
    <t>Electronics &amp; DAQ</t>
  </si>
  <si>
    <t>31-Jun-2016</t>
  </si>
  <si>
    <t>Cable manufacture, testing &amp; installation, mounting on table where appropriate</t>
  </si>
  <si>
    <t>Update quotes &amp; place order for RAID array</t>
  </si>
  <si>
    <t>Labor &amp; Equipment</t>
  </si>
  <si>
    <t>L &amp; E</t>
  </si>
  <si>
    <t xml:space="preserve">Receive delivery of electronics &amp; RAID Array at PSI, and verify functionality </t>
  </si>
  <si>
    <t>CAEN &amp; GSI Quotes</t>
  </si>
  <si>
    <t>Estimates based on catalogue parts costs</t>
  </si>
  <si>
    <t>Changing connector requirements / exchange rate estimates</t>
  </si>
  <si>
    <t>DELL Quote</t>
  </si>
  <si>
    <t>Labor</t>
    <phoneticPr fontId="1" type="noConversion"/>
  </si>
  <si>
    <t>Salaries</t>
    <phoneticPr fontId="1" type="noConversion"/>
  </si>
  <si>
    <t>F&amp;A</t>
    <phoneticPr fontId="1" type="noConversion"/>
  </si>
  <si>
    <t>Contingency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</si>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</sst>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164" formatCode="&quot;$&quot;#,##0_);[Red]\(&quot;$&quot;#,##0\)"/>
    <numFmt numFmtId="165" formatCode="[$-409]d\-mmm\-yyyy;@"/>
    <numFmt numFmtId="166" formatCode="&quot;$&quot;#,##0"/>
  </numFmts>
  <fonts count="6">
    <font>
      <sz val="10"/>
      <name val="Verdana"/>
    </font>
    <font>
      <sz val="8"/>
      <name val="Verdana"/>
    </font>
    <font>
      <sz val="10"/>
      <name val="Verdana"/>
    </font>
    <font>
      <u/>
      <sz val="10"/>
      <color indexed="12"/>
      <name val="Verdana"/>
      <family val="2"/>
    </font>
    <font>
      <u/>
      <sz val="10"/>
      <color indexed="20"/>
      <name val="Verdana"/>
      <family val="2"/>
    </font>
    <font>
      <sz val="10"/>
      <color rgb="FF9C65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2" borderId="1" applyNumberFormat="0" applyFon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2" borderId="1" xfId="1" applyFont="1" applyAlignment="1">
      <alignment horizontal="center" vertical="center" wrapText="1"/>
    </xf>
    <xf numFmtId="166" fontId="0" fillId="2" borderId="1" xfId="1" applyNumberFormat="1" applyFont="1" applyAlignment="1">
      <alignment horizontal="center" vertical="center"/>
    </xf>
    <xf numFmtId="0" fontId="5" fillId="2" borderId="1" xfId="1" applyFont="1" applyAlignment="1">
      <alignment horizontal="center" vertical="center" wrapText="1"/>
    </xf>
    <xf numFmtId="166" fontId="5" fillId="2" borderId="1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4">
    <cellStyle name="Followed Hyperlink" xfId="3" builtinId="9" hidden="1"/>
    <cellStyle name="Hyperlink" xfId="2" builtinId="8" hidden="1"/>
    <cellStyle name="Normal" xfId="0" builtinId="0"/>
    <cellStyle name="Note" xfId="1" builtinId="1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O41"/>
  <sheetViews>
    <sheetView tabSelected="1" topLeftCell="F6" zoomScaleNormal="143" zoomScalePageLayoutView="143" workbookViewId="0">
      <selection activeCell="K24" sqref="K24"/>
    </sheetView>
  </sheetViews>
  <sheetFormatPr baseColWidth="10" defaultColWidth="10.7109375" defaultRowHeight="13"/>
  <cols>
    <col min="1" max="1" width="5.85546875" style="1" bestFit="1" customWidth="1"/>
    <col min="2" max="2" width="29" style="6" bestFit="1" customWidth="1"/>
    <col min="3" max="3" width="15" style="2" customWidth="1"/>
    <col min="4" max="4" width="14.28515625" style="2" customWidth="1"/>
    <col min="5" max="5" width="10.85546875" style="2" customWidth="1"/>
    <col min="6" max="6" width="10.85546875" style="3" customWidth="1"/>
    <col min="7" max="7" width="10.42578125" style="3" bestFit="1" customWidth="1"/>
    <col min="8" max="8" width="10.42578125" style="3" customWidth="1"/>
    <col min="9" max="9" width="28.85546875" style="6" customWidth="1"/>
    <col min="10" max="10" width="12.28515625" style="2" bestFit="1" customWidth="1"/>
    <col min="11" max="11" width="12.5703125" style="3" bestFit="1" customWidth="1"/>
    <col min="12" max="12" width="10.42578125" style="3" bestFit="1" customWidth="1"/>
    <col min="13" max="13" width="26.7109375" style="8" bestFit="1" customWidth="1"/>
    <col min="14" max="14" width="11.85546875" style="2" bestFit="1" customWidth="1"/>
    <col min="15" max="16384" width="10.7109375" style="2"/>
  </cols>
  <sheetData>
    <row r="1" spans="1:14" ht="39">
      <c r="A1" s="1" t="s">
        <v>20</v>
      </c>
      <c r="B1" s="14" t="s">
        <v>38</v>
      </c>
      <c r="C1" s="2" t="s">
        <v>11</v>
      </c>
      <c r="D1" s="2" t="s">
        <v>12</v>
      </c>
      <c r="E1" s="2" t="s">
        <v>13</v>
      </c>
      <c r="F1" s="7" t="s">
        <v>6</v>
      </c>
      <c r="G1" s="7" t="s">
        <v>8</v>
      </c>
      <c r="H1" s="7" t="s">
        <v>5</v>
      </c>
      <c r="I1" s="6" t="s">
        <v>14</v>
      </c>
      <c r="J1" s="2" t="s">
        <v>17</v>
      </c>
      <c r="K1" s="3" t="s">
        <v>15</v>
      </c>
      <c r="L1" s="3" t="s">
        <v>18</v>
      </c>
      <c r="M1" s="8" t="s">
        <v>19</v>
      </c>
      <c r="N1" s="2" t="s">
        <v>7</v>
      </c>
    </row>
    <row r="2" spans="1:14">
      <c r="C2" s="4"/>
      <c r="D2" s="4"/>
    </row>
    <row r="3" spans="1:14" ht="39">
      <c r="A3" s="1">
        <v>6.1</v>
      </c>
      <c r="B3" s="6" t="s">
        <v>21</v>
      </c>
      <c r="C3" s="4">
        <v>40329</v>
      </c>
      <c r="D3" s="4">
        <v>40512</v>
      </c>
      <c r="E3" s="14" t="s">
        <v>42</v>
      </c>
      <c r="F3" s="3">
        <v>195514</v>
      </c>
      <c r="I3" s="6" t="s">
        <v>45</v>
      </c>
      <c r="J3" s="5" t="s">
        <v>22</v>
      </c>
      <c r="K3" s="3">
        <f>F3</f>
        <v>195514</v>
      </c>
      <c r="L3" s="3">
        <v>33237</v>
      </c>
      <c r="M3" s="19" t="s">
        <v>1</v>
      </c>
      <c r="N3" s="3">
        <f>SUM(K3,L3)</f>
        <v>228751</v>
      </c>
    </row>
    <row r="4" spans="1:14" ht="26">
      <c r="A4" s="1">
        <v>6.2</v>
      </c>
      <c r="B4" s="14" t="s">
        <v>23</v>
      </c>
      <c r="C4" s="4">
        <v>40237</v>
      </c>
      <c r="D4" s="4">
        <v>40421</v>
      </c>
      <c r="E4" s="2" t="s">
        <v>16</v>
      </c>
      <c r="J4" s="17" t="s">
        <v>22</v>
      </c>
      <c r="K4" s="3">
        <v>0</v>
      </c>
      <c r="N4" s="3">
        <f t="shared" ref="N4:N16" si="0">SUM(K4,L4)</f>
        <v>0</v>
      </c>
    </row>
    <row r="5" spans="1:14" ht="26">
      <c r="A5" s="1">
        <v>6.3</v>
      </c>
      <c r="B5" s="14" t="s">
        <v>27</v>
      </c>
      <c r="C5" s="4">
        <v>40359</v>
      </c>
      <c r="D5" s="16" t="s">
        <v>39</v>
      </c>
      <c r="E5" s="17" t="s">
        <v>16</v>
      </c>
      <c r="J5" s="2" t="s">
        <v>4</v>
      </c>
      <c r="K5" s="3">
        <f t="shared" ref="K5:K16" si="1">SUM(F5,G5,H5)</f>
        <v>0</v>
      </c>
      <c r="N5" s="3">
        <f t="shared" si="0"/>
        <v>0</v>
      </c>
    </row>
    <row r="6" spans="1:14" ht="26">
      <c r="A6" s="1">
        <v>6.4</v>
      </c>
      <c r="B6" s="14" t="s">
        <v>24</v>
      </c>
      <c r="C6" s="4">
        <v>40512</v>
      </c>
      <c r="D6" s="4">
        <v>40602</v>
      </c>
      <c r="E6" s="17" t="s">
        <v>16</v>
      </c>
      <c r="J6" s="2" t="s">
        <v>4</v>
      </c>
      <c r="K6" s="3">
        <f t="shared" si="1"/>
        <v>0</v>
      </c>
      <c r="N6" s="3">
        <f t="shared" si="0"/>
        <v>0</v>
      </c>
    </row>
    <row r="7" spans="1:14" ht="26">
      <c r="A7" s="1">
        <v>6.5</v>
      </c>
      <c r="B7" s="14" t="s">
        <v>25</v>
      </c>
      <c r="C7" s="4">
        <v>40574</v>
      </c>
      <c r="D7" s="4">
        <v>40633</v>
      </c>
      <c r="E7" s="17" t="s">
        <v>16</v>
      </c>
      <c r="J7" s="2" t="s">
        <v>4</v>
      </c>
      <c r="K7" s="3">
        <f t="shared" si="1"/>
        <v>0</v>
      </c>
      <c r="N7" s="3">
        <f t="shared" si="0"/>
        <v>0</v>
      </c>
    </row>
    <row r="8" spans="1:14" ht="26">
      <c r="A8" s="1">
        <v>6.6</v>
      </c>
      <c r="B8" s="14" t="s">
        <v>26</v>
      </c>
      <c r="C8" s="4">
        <v>40633</v>
      </c>
      <c r="D8" s="4">
        <v>40694</v>
      </c>
      <c r="E8" s="17" t="s">
        <v>43</v>
      </c>
      <c r="F8" s="3">
        <v>10800</v>
      </c>
      <c r="H8" s="3">
        <v>3200</v>
      </c>
      <c r="I8" s="14" t="s">
        <v>46</v>
      </c>
      <c r="J8" s="2" t="s">
        <v>4</v>
      </c>
      <c r="K8" s="3">
        <f t="shared" si="1"/>
        <v>14000</v>
      </c>
      <c r="L8" s="3">
        <v>2000</v>
      </c>
      <c r="M8" s="18" t="s">
        <v>47</v>
      </c>
      <c r="N8" s="3">
        <f t="shared" si="0"/>
        <v>16000</v>
      </c>
    </row>
    <row r="9" spans="1:14" ht="39">
      <c r="A9" s="1">
        <v>6.7</v>
      </c>
      <c r="B9" s="14" t="s">
        <v>40</v>
      </c>
      <c r="C9" s="4">
        <v>40694</v>
      </c>
      <c r="D9" s="4">
        <v>40786</v>
      </c>
      <c r="E9" s="2" t="s">
        <v>16</v>
      </c>
      <c r="J9" s="2" t="s">
        <v>4</v>
      </c>
      <c r="K9" s="3">
        <f t="shared" si="1"/>
        <v>0</v>
      </c>
      <c r="N9" s="3">
        <f t="shared" si="0"/>
        <v>0</v>
      </c>
    </row>
    <row r="10" spans="1:14" ht="39">
      <c r="A10" s="1">
        <v>6.8</v>
      </c>
      <c r="B10" s="14" t="s">
        <v>28</v>
      </c>
      <c r="C10" s="4">
        <v>40755</v>
      </c>
      <c r="D10" s="4">
        <v>40816</v>
      </c>
      <c r="E10" s="2" t="s">
        <v>16</v>
      </c>
      <c r="J10" s="2" t="s">
        <v>4</v>
      </c>
      <c r="K10" s="3">
        <f t="shared" si="1"/>
        <v>0</v>
      </c>
      <c r="N10" s="3">
        <f t="shared" si="0"/>
        <v>0</v>
      </c>
    </row>
    <row r="11" spans="1:14" ht="39">
      <c r="A11" s="1">
        <v>6.9</v>
      </c>
      <c r="B11" s="6" t="s">
        <v>29</v>
      </c>
      <c r="C11" s="4">
        <v>40694</v>
      </c>
      <c r="D11" s="4">
        <v>40755</v>
      </c>
      <c r="E11" s="2" t="s">
        <v>16</v>
      </c>
      <c r="F11" s="3">
        <v>118914</v>
      </c>
      <c r="I11" s="6" t="s">
        <v>45</v>
      </c>
      <c r="J11" s="2" t="s">
        <v>4</v>
      </c>
      <c r="K11" s="3">
        <f t="shared" si="1"/>
        <v>118914</v>
      </c>
      <c r="L11" s="3">
        <v>26161</v>
      </c>
      <c r="M11" s="19" t="s">
        <v>2</v>
      </c>
      <c r="N11" s="3">
        <f t="shared" si="0"/>
        <v>145075</v>
      </c>
    </row>
    <row r="12" spans="1:14" ht="26">
      <c r="A12" s="15" t="s">
        <v>30</v>
      </c>
      <c r="B12" s="14" t="s">
        <v>41</v>
      </c>
      <c r="C12" s="4">
        <v>40694</v>
      </c>
      <c r="D12" s="4">
        <v>40755</v>
      </c>
      <c r="E12" s="2" t="s">
        <v>16</v>
      </c>
      <c r="F12" s="3">
        <v>88291</v>
      </c>
      <c r="I12" s="14" t="s">
        <v>48</v>
      </c>
      <c r="J12" s="2" t="s">
        <v>4</v>
      </c>
      <c r="K12" s="3">
        <f t="shared" si="1"/>
        <v>88291</v>
      </c>
      <c r="L12" s="3">
        <v>10595</v>
      </c>
      <c r="M12" s="18" t="s">
        <v>3</v>
      </c>
      <c r="N12" s="3">
        <f t="shared" si="0"/>
        <v>98886</v>
      </c>
    </row>
    <row r="13" spans="1:14" ht="26">
      <c r="A13" s="15" t="s">
        <v>31</v>
      </c>
      <c r="B13" s="14" t="s">
        <v>44</v>
      </c>
      <c r="C13" s="4">
        <v>40877</v>
      </c>
      <c r="D13" s="4">
        <v>40968</v>
      </c>
      <c r="E13" s="18" t="s">
        <v>42</v>
      </c>
      <c r="J13" s="2" t="s">
        <v>4</v>
      </c>
      <c r="K13" s="3">
        <f t="shared" si="1"/>
        <v>0</v>
      </c>
      <c r="M13" s="8" t="s">
        <v>9</v>
      </c>
      <c r="N13" s="3">
        <f t="shared" si="0"/>
        <v>0</v>
      </c>
    </row>
    <row r="14" spans="1:14" ht="26">
      <c r="A14" s="15" t="s">
        <v>32</v>
      </c>
      <c r="B14" s="14" t="s">
        <v>33</v>
      </c>
      <c r="C14" s="4">
        <v>40968</v>
      </c>
      <c r="D14" s="4">
        <v>40999</v>
      </c>
      <c r="E14" s="2" t="s">
        <v>16</v>
      </c>
      <c r="J14" s="2" t="s">
        <v>4</v>
      </c>
      <c r="K14" s="3">
        <f t="shared" si="1"/>
        <v>0</v>
      </c>
      <c r="M14" s="8" t="s">
        <v>9</v>
      </c>
      <c r="N14" s="3">
        <f t="shared" si="0"/>
        <v>0</v>
      </c>
    </row>
    <row r="15" spans="1:14" ht="26">
      <c r="A15" s="15" t="s">
        <v>34</v>
      </c>
      <c r="B15" s="14" t="s">
        <v>35</v>
      </c>
      <c r="C15" s="4">
        <v>40999</v>
      </c>
      <c r="D15" s="4">
        <v>41029</v>
      </c>
      <c r="E15" s="2" t="s">
        <v>16</v>
      </c>
      <c r="J15" s="2" t="s">
        <v>4</v>
      </c>
      <c r="K15" s="3">
        <f t="shared" si="1"/>
        <v>0</v>
      </c>
      <c r="M15" s="8" t="s">
        <v>9</v>
      </c>
      <c r="N15" s="3">
        <f t="shared" si="0"/>
        <v>0</v>
      </c>
    </row>
    <row r="16" spans="1:14" ht="26">
      <c r="A16" s="15" t="s">
        <v>36</v>
      </c>
      <c r="B16" s="14" t="s">
        <v>37</v>
      </c>
      <c r="C16" s="4">
        <v>41029</v>
      </c>
      <c r="D16" s="4">
        <v>41090</v>
      </c>
      <c r="E16" s="2" t="s">
        <v>16</v>
      </c>
      <c r="J16" s="2" t="s">
        <v>4</v>
      </c>
      <c r="K16" s="3">
        <f t="shared" si="1"/>
        <v>0</v>
      </c>
      <c r="N16" s="3">
        <f t="shared" si="0"/>
        <v>0</v>
      </c>
    </row>
    <row r="17" spans="3:15">
      <c r="C17" s="4"/>
      <c r="D17" s="4"/>
      <c r="K17" s="3">
        <f>SUM(K3:K16)</f>
        <v>416719</v>
      </c>
      <c r="L17" s="3">
        <f>SUM(L3:L16)</f>
        <v>71993</v>
      </c>
      <c r="N17" s="3">
        <f>SUM(K17,L17)</f>
        <v>488712</v>
      </c>
    </row>
    <row r="18" spans="3:15">
      <c r="C18" s="4"/>
      <c r="D18" s="4"/>
      <c r="J18" s="2" t="s">
        <v>49</v>
      </c>
      <c r="K18" s="3" t="s">
        <v>53</v>
      </c>
      <c r="N18" s="3"/>
    </row>
    <row r="19" spans="3:15">
      <c r="C19" s="4"/>
      <c r="D19" s="4"/>
      <c r="J19" s="2" t="s">
        <v>50</v>
      </c>
      <c r="K19" s="3">
        <v>165996</v>
      </c>
      <c r="N19" s="3"/>
    </row>
    <row r="20" spans="3:15">
      <c r="C20" s="4"/>
      <c r="D20" s="4"/>
      <c r="J20" s="2" t="s">
        <v>51</v>
      </c>
      <c r="K20" s="3">
        <v>86318</v>
      </c>
      <c r="N20" s="3"/>
    </row>
    <row r="21" spans="3:15">
      <c r="C21" s="4"/>
      <c r="D21" s="4"/>
      <c r="J21" s="2" t="s">
        <v>52</v>
      </c>
      <c r="K21" s="3">
        <v>25231</v>
      </c>
      <c r="N21" s="3"/>
    </row>
    <row r="22" spans="3:15">
      <c r="C22" s="4"/>
      <c r="D22" s="4"/>
      <c r="N22" s="3"/>
    </row>
    <row r="23" spans="3:15">
      <c r="C23" s="4"/>
      <c r="D23" s="4"/>
      <c r="J23" s="2" t="s">
        <v>0</v>
      </c>
      <c r="K23" s="3">
        <f>K21+L17</f>
        <v>97224</v>
      </c>
      <c r="N23" s="3"/>
    </row>
    <row r="24" spans="3:15">
      <c r="C24" s="4"/>
      <c r="D24" s="4"/>
      <c r="N24" s="3"/>
    </row>
    <row r="25" spans="3:15">
      <c r="C25" s="4"/>
      <c r="D25" s="4"/>
      <c r="N25" s="3"/>
    </row>
    <row r="26" spans="3:15">
      <c r="C26" s="4"/>
      <c r="D26" s="4"/>
      <c r="N26" s="3"/>
    </row>
    <row r="27" spans="3:15">
      <c r="C27" s="4"/>
      <c r="D27" s="4"/>
      <c r="N27" s="3"/>
    </row>
    <row r="28" spans="3:15">
      <c r="C28" s="4"/>
      <c r="D28" s="4"/>
      <c r="N28" s="3"/>
    </row>
    <row r="29" spans="3:15">
      <c r="C29" s="4"/>
      <c r="D29" s="4"/>
      <c r="N29" s="3"/>
    </row>
    <row r="30" spans="3:15">
      <c r="C30" s="4"/>
      <c r="D30" s="4"/>
      <c r="E30" s="6"/>
      <c r="I30" s="3"/>
      <c r="N30" s="3"/>
    </row>
    <row r="31" spans="3:15">
      <c r="C31" s="4"/>
      <c r="D31" s="4"/>
      <c r="I31" s="3"/>
      <c r="N31" s="3"/>
    </row>
    <row r="32" spans="3:15">
      <c r="N32" s="3"/>
      <c r="O32" s="6"/>
    </row>
    <row r="33" spans="10:15">
      <c r="N33" s="3"/>
      <c r="O33" s="6"/>
    </row>
    <row r="34" spans="10:15">
      <c r="N34" s="3"/>
    </row>
    <row r="35" spans="10:15">
      <c r="N35" s="3"/>
    </row>
    <row r="36" spans="10:15">
      <c r="J36" s="12"/>
      <c r="K36" s="13"/>
    </row>
    <row r="37" spans="10:15">
      <c r="J37" s="10"/>
      <c r="K37" s="11"/>
      <c r="L37" s="11"/>
      <c r="N37" s="11"/>
      <c r="O37" s="10"/>
    </row>
    <row r="39" spans="10:15">
      <c r="N39" s="9"/>
    </row>
    <row r="40" spans="10:15" ht="26">
      <c r="N40" s="9" t="e">
        <f xml:space="preserve"> (N37-K37)/(N37+K37)</f>
        <v>#DIV/0!</v>
      </c>
      <c r="O40" s="6" t="s">
        <v>10</v>
      </c>
    </row>
    <row r="41" spans="10:15">
      <c r="O41" s="6"/>
    </row>
  </sheetData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Rutgers Univ</Company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cp:lastPrinted>2014-03-17T18:28:17Z</cp:lastPrinted>
  <dcterms:created xsi:type="dcterms:W3CDTF">2014-01-10T16:41:48Z</dcterms:created>
  <dcterms:modified xsi:type="dcterms:W3CDTF">2014-03-20T20:23:25Z</dcterms:modified>
</cp:coreProperties>
</file>