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20" yWindow="-20" windowWidth="21600" windowHeight="13760" tabRatio="500"/>
  </bookViews>
  <sheets>
    <sheet name="MUSE-cost-summary.txt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7" i="1"/>
  <c r="H17"/>
  <c r="G17"/>
  <c r="F17"/>
  <c r="E17"/>
  <c r="D17"/>
  <c r="C17"/>
  <c r="I16"/>
  <c r="H16"/>
  <c r="G16"/>
  <c r="E16"/>
  <c r="I15"/>
  <c r="H15"/>
  <c r="G15"/>
  <c r="E15"/>
  <c r="I14"/>
  <c r="H14"/>
  <c r="G14"/>
  <c r="E14"/>
  <c r="I13"/>
  <c r="H13"/>
  <c r="G13"/>
  <c r="E13"/>
  <c r="I12"/>
  <c r="H12"/>
  <c r="G12"/>
  <c r="E12"/>
  <c r="I11"/>
  <c r="H11"/>
  <c r="G11"/>
  <c r="E11"/>
  <c r="I10"/>
  <c r="H10"/>
  <c r="G10"/>
  <c r="E10"/>
  <c r="I9"/>
  <c r="H9"/>
  <c r="G9"/>
  <c r="E9"/>
  <c r="I8"/>
  <c r="H8"/>
  <c r="G8"/>
  <c r="E8"/>
  <c r="I7"/>
  <c r="H7"/>
  <c r="G7"/>
  <c r="E7"/>
  <c r="I6"/>
  <c r="H6"/>
  <c r="G6"/>
  <c r="E6"/>
  <c r="I5"/>
  <c r="H5"/>
  <c r="I4"/>
  <c r="H4"/>
  <c r="I3"/>
  <c r="H3"/>
</calcChain>
</file>

<file path=xl/sharedStrings.xml><?xml version="1.0" encoding="utf-8"?>
<sst xmlns="http://schemas.openxmlformats.org/spreadsheetml/2006/main" count="39" uniqueCount="39">
  <si>
    <t>WBS-Code</t>
  </si>
  <si>
    <t>Title</t>
  </si>
  <si>
    <t>Frames &amp; Design</t>
  </si>
  <si>
    <t>Table</t>
  </si>
  <si>
    <t>1.1.1</t>
  </si>
  <si>
    <t>Design table</t>
  </si>
  <si>
    <t>1.1.2</t>
  </si>
  <si>
    <t>Buy table parts</t>
  </si>
  <si>
    <t>1.1.2.1</t>
  </si>
  <si>
    <t>rotary bearings</t>
  </si>
  <si>
    <t>1.1.2.2</t>
  </si>
  <si>
    <t>1.1.2.3</t>
  </si>
  <si>
    <t>1.1.3</t>
  </si>
  <si>
    <t>Machine &amp; assemble table</t>
  </si>
  <si>
    <t>1.1.4</t>
  </si>
  <si>
    <t>1.3.2</t>
  </si>
  <si>
    <t>Build first scintillator frame</t>
  </si>
  <si>
    <t>1.3.4</t>
  </si>
  <si>
    <t>Build second scint. frames</t>
  </si>
  <si>
    <t>1.3.5</t>
  </si>
  <si>
    <t>1.3.8</t>
  </si>
  <si>
    <t>Build veto</t>
  </si>
  <si>
    <t>Beam Monitor</t>
  </si>
  <si>
    <t>1.4.4</t>
  </si>
  <si>
    <t>Assemble PSI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</si>
  <si>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</si>
  <si>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</si>
  <si>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</si>
  <si>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</si>
  <si>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</si>
  <si>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</si>
  <si>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</si>
  <si>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</si>
  <si>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linear bearings</t>
    <phoneticPr fontId="1" type="noConversion"/>
  </si>
  <si>
    <t>total</t>
    <phoneticPr fontId="1" type="noConversion"/>
  </si>
  <si>
    <t>extrusions for frames</t>
    <phoneticPr fontId="1" type="noConversion"/>
  </si>
  <si>
    <t>Ship second set+veto + monitor to PSI</t>
    <phoneticPr fontId="1" type="noConversion"/>
  </si>
  <si>
    <t>Estimates based on prev. exp.</t>
    <phoneticPr fontId="1" type="noConversion"/>
  </si>
  <si>
    <t>Ship Table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</si>
</sst>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wrapText="1"/>
    </xf>
    <xf numFmtId="49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K50"/>
  <sheetViews>
    <sheetView tabSelected="1" topLeftCell="B1" workbookViewId="0">
      <selection activeCell="B11" sqref="B11"/>
    </sheetView>
  </sheetViews>
  <sheetFormatPr baseColWidth="10" defaultRowHeight="13"/>
  <cols>
    <col min="1" max="1" width="10.7109375" style="1"/>
    <col min="2" max="2" width="25" style="1" customWidth="1"/>
    <col min="3" max="9" width="10.7109375" style="2"/>
    <col min="10" max="10" width="23.28515625" style="1" customWidth="1"/>
    <col min="11" max="16384" width="10.7109375" style="1"/>
  </cols>
  <sheetData>
    <row r="1" spans="1:11" ht="26">
      <c r="A1" s="1" t="s">
        <v>0</v>
      </c>
      <c r="B1" s="1" t="s">
        <v>1</v>
      </c>
      <c r="C1" s="2" t="s">
        <v>25</v>
      </c>
      <c r="D1" s="2" t="s">
        <v>26</v>
      </c>
      <c r="E1" s="2" t="s">
        <v>27</v>
      </c>
      <c r="G1" s="2" t="s">
        <v>28</v>
      </c>
      <c r="H1" s="2" t="s">
        <v>29</v>
      </c>
      <c r="I1" s="2" t="s">
        <v>30</v>
      </c>
      <c r="J1" s="1" t="s">
        <v>31</v>
      </c>
      <c r="K1" s="1" t="s">
        <v>32</v>
      </c>
    </row>
    <row r="2" spans="1:11">
      <c r="A2" s="1">
        <v>1</v>
      </c>
      <c r="B2" s="1" t="s">
        <v>2</v>
      </c>
      <c r="J2" s="1" t="s">
        <v>37</v>
      </c>
    </row>
    <row r="3" spans="1:11">
      <c r="A3" s="1">
        <v>1.1000000000000001</v>
      </c>
      <c r="B3" s="1" t="s">
        <v>3</v>
      </c>
      <c r="H3" s="2">
        <f>SUM(C2:E3)</f>
        <v>0</v>
      </c>
      <c r="I3" s="2">
        <f>H3+G3</f>
        <v>0</v>
      </c>
    </row>
    <row r="4" spans="1:11">
      <c r="A4" s="1" t="s">
        <v>4</v>
      </c>
      <c r="B4" s="1" t="s">
        <v>5</v>
      </c>
      <c r="H4" s="2">
        <f t="shared" ref="H4:H5" si="0">SUM(C3:E4)</f>
        <v>0</v>
      </c>
      <c r="I4" s="2">
        <f t="shared" ref="I4:I16" si="1">H4+G4</f>
        <v>0</v>
      </c>
    </row>
    <row r="5" spans="1:11">
      <c r="A5" s="1" t="s">
        <v>6</v>
      </c>
      <c r="B5" s="1" t="s">
        <v>7</v>
      </c>
      <c r="H5" s="2">
        <f t="shared" si="0"/>
        <v>0</v>
      </c>
      <c r="I5" s="2">
        <f t="shared" si="1"/>
        <v>0</v>
      </c>
    </row>
    <row r="6" spans="1:11">
      <c r="A6" s="1" t="s">
        <v>8</v>
      </c>
      <c r="B6" s="1" t="s">
        <v>9</v>
      </c>
      <c r="C6" s="2">
        <v>3355</v>
      </c>
      <c r="E6" s="2">
        <f>0.28*(C6+D6)</f>
        <v>939.40000000000009</v>
      </c>
      <c r="G6" s="2">
        <f>0.23*H6</f>
        <v>987.71199999999999</v>
      </c>
      <c r="H6" s="2">
        <f>SUM(C6:E6)</f>
        <v>4294.3999999999996</v>
      </c>
      <c r="I6" s="2">
        <f t="shared" si="1"/>
        <v>5282.1119999999992</v>
      </c>
    </row>
    <row r="7" spans="1:11">
      <c r="A7" s="1" t="s">
        <v>10</v>
      </c>
      <c r="B7" s="1" t="s">
        <v>35</v>
      </c>
      <c r="C7" s="2">
        <v>4000</v>
      </c>
      <c r="E7" s="2">
        <f t="shared" ref="E7:E16" si="2">0.28*(C7+D7)</f>
        <v>1120</v>
      </c>
      <c r="G7" s="2">
        <f t="shared" ref="G7:G16" si="3">0.23*H7</f>
        <v>1177.6000000000001</v>
      </c>
      <c r="H7" s="2">
        <f t="shared" ref="H7:H16" si="4">SUM(C7:E7)</f>
        <v>5120</v>
      </c>
      <c r="I7" s="2">
        <f t="shared" si="1"/>
        <v>6297.6</v>
      </c>
    </row>
    <row r="8" spans="1:11">
      <c r="A8" s="1" t="s">
        <v>11</v>
      </c>
      <c r="B8" s="1" t="s">
        <v>33</v>
      </c>
      <c r="C8" s="2">
        <v>2100</v>
      </c>
      <c r="E8" s="2">
        <f t="shared" si="2"/>
        <v>588</v>
      </c>
      <c r="G8" s="2">
        <f t="shared" si="3"/>
        <v>618.24</v>
      </c>
      <c r="H8" s="2">
        <f t="shared" si="4"/>
        <v>2688</v>
      </c>
      <c r="I8" s="2">
        <f t="shared" si="1"/>
        <v>3306.24</v>
      </c>
    </row>
    <row r="9" spans="1:11">
      <c r="A9" s="1" t="s">
        <v>12</v>
      </c>
      <c r="B9" s="1" t="s">
        <v>13</v>
      </c>
      <c r="D9" s="2">
        <v>7000</v>
      </c>
      <c r="E9" s="2">
        <f t="shared" si="2"/>
        <v>1960.0000000000002</v>
      </c>
      <c r="G9" s="2">
        <f t="shared" si="3"/>
        <v>2060.8000000000002</v>
      </c>
      <c r="H9" s="2">
        <f t="shared" si="4"/>
        <v>8960</v>
      </c>
      <c r="I9" s="2">
        <f t="shared" si="1"/>
        <v>11020.8</v>
      </c>
    </row>
    <row r="10" spans="1:11">
      <c r="A10" s="1" t="s">
        <v>14</v>
      </c>
      <c r="B10" s="1" t="s">
        <v>38</v>
      </c>
      <c r="D10" s="2">
        <v>8000</v>
      </c>
      <c r="E10" s="2">
        <f t="shared" si="2"/>
        <v>2240</v>
      </c>
      <c r="G10" s="2">
        <f t="shared" si="3"/>
        <v>2355.2000000000003</v>
      </c>
      <c r="H10" s="2">
        <f t="shared" si="4"/>
        <v>10240</v>
      </c>
      <c r="I10" s="2">
        <f t="shared" si="1"/>
        <v>12595.2</v>
      </c>
    </row>
    <row r="11" spans="1:11">
      <c r="A11" s="1" t="s">
        <v>15</v>
      </c>
      <c r="B11" s="1" t="s">
        <v>16</v>
      </c>
      <c r="C11" s="2">
        <v>1500</v>
      </c>
      <c r="D11" s="2">
        <v>1500</v>
      </c>
      <c r="E11" s="2">
        <f t="shared" si="2"/>
        <v>840.00000000000011</v>
      </c>
      <c r="G11" s="2">
        <f t="shared" si="3"/>
        <v>883.2</v>
      </c>
      <c r="H11" s="2">
        <f t="shared" si="4"/>
        <v>3840</v>
      </c>
      <c r="I11" s="2">
        <f t="shared" si="1"/>
        <v>4723.2</v>
      </c>
    </row>
    <row r="12" spans="1:11">
      <c r="A12" s="1" t="s">
        <v>17</v>
      </c>
      <c r="B12" s="1" t="s">
        <v>18</v>
      </c>
      <c r="C12" s="2">
        <v>1500</v>
      </c>
      <c r="D12" s="2">
        <v>1500</v>
      </c>
      <c r="E12" s="2">
        <f t="shared" si="2"/>
        <v>840.00000000000011</v>
      </c>
      <c r="G12" s="2">
        <f t="shared" si="3"/>
        <v>883.2</v>
      </c>
      <c r="H12" s="2">
        <f t="shared" si="4"/>
        <v>3840</v>
      </c>
      <c r="I12" s="2">
        <f t="shared" si="1"/>
        <v>4723.2</v>
      </c>
    </row>
    <row r="13" spans="1:11" ht="26">
      <c r="A13" s="1" t="s">
        <v>19</v>
      </c>
      <c r="B13" s="1" t="s">
        <v>36</v>
      </c>
      <c r="D13" s="2">
        <v>4000</v>
      </c>
      <c r="E13" s="2">
        <f t="shared" si="2"/>
        <v>1120</v>
      </c>
      <c r="G13" s="2">
        <f t="shared" si="3"/>
        <v>1177.6000000000001</v>
      </c>
      <c r="H13" s="2">
        <f t="shared" si="4"/>
        <v>5120</v>
      </c>
      <c r="I13" s="2">
        <f t="shared" si="1"/>
        <v>6297.6</v>
      </c>
    </row>
    <row r="14" spans="1:11">
      <c r="A14" s="1" t="s">
        <v>20</v>
      </c>
      <c r="B14" s="1" t="s">
        <v>21</v>
      </c>
      <c r="C14" s="2">
        <v>250</v>
      </c>
      <c r="D14" s="2">
        <v>250</v>
      </c>
      <c r="E14" s="2">
        <f t="shared" si="2"/>
        <v>140</v>
      </c>
      <c r="G14" s="2">
        <f t="shared" si="3"/>
        <v>147.20000000000002</v>
      </c>
      <c r="H14" s="2">
        <f t="shared" si="4"/>
        <v>640</v>
      </c>
      <c r="I14" s="2">
        <f t="shared" si="1"/>
        <v>787.2</v>
      </c>
    </row>
    <row r="15" spans="1:11">
      <c r="A15" s="1">
        <v>1.4</v>
      </c>
      <c r="B15" s="1" t="s">
        <v>22</v>
      </c>
      <c r="C15" s="2">
        <v>500</v>
      </c>
      <c r="D15" s="2">
        <v>500</v>
      </c>
      <c r="E15" s="2">
        <f t="shared" si="2"/>
        <v>280</v>
      </c>
      <c r="G15" s="2">
        <f t="shared" si="3"/>
        <v>294.40000000000003</v>
      </c>
      <c r="H15" s="2">
        <f t="shared" si="4"/>
        <v>1280</v>
      </c>
      <c r="I15" s="2">
        <f t="shared" si="1"/>
        <v>1574.4</v>
      </c>
    </row>
    <row r="16" spans="1:11">
      <c r="A16" s="1" t="s">
        <v>23</v>
      </c>
      <c r="B16" s="1" t="s">
        <v>24</v>
      </c>
      <c r="D16" s="2">
        <v>1000</v>
      </c>
      <c r="E16" s="2">
        <f t="shared" si="2"/>
        <v>280</v>
      </c>
      <c r="G16" s="2">
        <f t="shared" si="3"/>
        <v>294.40000000000003</v>
      </c>
      <c r="H16" s="2">
        <f t="shared" si="4"/>
        <v>1280</v>
      </c>
      <c r="I16" s="2">
        <f t="shared" si="1"/>
        <v>1574.4</v>
      </c>
    </row>
    <row r="17" spans="2:10">
      <c r="B17" s="1" t="s">
        <v>34</v>
      </c>
      <c r="C17" s="2">
        <f t="shared" ref="C17:I17" si="5">SUM(C3:C16)</f>
        <v>13205</v>
      </c>
      <c r="D17" s="2">
        <f t="shared" si="5"/>
        <v>23750</v>
      </c>
      <c r="E17" s="2">
        <f t="shared" si="5"/>
        <v>10347.400000000001</v>
      </c>
      <c r="F17" s="2">
        <f t="shared" si="5"/>
        <v>0</v>
      </c>
      <c r="G17" s="2">
        <f t="shared" si="5"/>
        <v>10879.552</v>
      </c>
      <c r="H17" s="2">
        <f t="shared" si="5"/>
        <v>47302.400000000001</v>
      </c>
      <c r="I17" s="2">
        <f t="shared" si="5"/>
        <v>58181.951999999997</v>
      </c>
      <c r="J17" s="2"/>
    </row>
    <row r="21" spans="2:10">
      <c r="C21" s="3"/>
      <c r="D21" s="3"/>
      <c r="E21" s="3"/>
      <c r="F21" s="3"/>
    </row>
    <row r="22" spans="2:10">
      <c r="B22" s="4"/>
      <c r="C22" s="3"/>
      <c r="D22" s="3"/>
      <c r="E22" s="3"/>
      <c r="F22" s="3"/>
    </row>
    <row r="23" spans="2:10">
      <c r="B23" s="4"/>
      <c r="C23" s="3"/>
      <c r="D23" s="3"/>
      <c r="E23" s="3"/>
      <c r="F23" s="3"/>
    </row>
    <row r="24" spans="2:10">
      <c r="B24" s="4"/>
      <c r="C24" s="3"/>
      <c r="D24" s="3"/>
      <c r="E24" s="3"/>
      <c r="F24" s="3"/>
    </row>
    <row r="25" spans="2:10">
      <c r="B25" s="4"/>
      <c r="C25" s="3"/>
      <c r="D25" s="3"/>
      <c r="E25" s="3"/>
      <c r="F25" s="3"/>
    </row>
    <row r="26" spans="2:10">
      <c r="B26" s="4"/>
      <c r="C26" s="3"/>
      <c r="D26" s="3"/>
      <c r="E26" s="3"/>
      <c r="F26" s="3"/>
    </row>
    <row r="27" spans="2:10">
      <c r="B27" s="4"/>
      <c r="C27" s="3"/>
      <c r="D27" s="3"/>
      <c r="E27" s="3"/>
      <c r="F27" s="3"/>
    </row>
    <row r="28" spans="2:10">
      <c r="B28" s="4"/>
      <c r="C28" s="3"/>
      <c r="D28" s="3"/>
      <c r="E28" s="3"/>
      <c r="F28" s="3"/>
    </row>
    <row r="29" spans="2:10">
      <c r="B29" s="4"/>
      <c r="C29" s="3"/>
      <c r="D29" s="3"/>
      <c r="E29" s="3"/>
      <c r="F29" s="3"/>
    </row>
    <row r="30" spans="2:10">
      <c r="B30" s="4"/>
      <c r="C30" s="3"/>
      <c r="D30" s="3"/>
      <c r="E30" s="3"/>
      <c r="F30" s="3"/>
    </row>
    <row r="31" spans="2:10">
      <c r="B31" s="4"/>
      <c r="C31" s="3"/>
      <c r="D31" s="3"/>
      <c r="E31" s="3"/>
      <c r="F31" s="3"/>
    </row>
    <row r="32" spans="2:10">
      <c r="B32" s="4"/>
      <c r="C32" s="3"/>
      <c r="D32" s="3"/>
      <c r="E32" s="3"/>
      <c r="F32" s="3"/>
    </row>
    <row r="33" spans="2:6">
      <c r="B33" s="4"/>
      <c r="C33" s="3"/>
      <c r="D33" s="3"/>
      <c r="E33" s="3"/>
      <c r="F33" s="3"/>
    </row>
    <row r="34" spans="2:6">
      <c r="B34" s="4"/>
      <c r="C34" s="3"/>
      <c r="D34" s="3"/>
      <c r="E34" s="3"/>
      <c r="F34" s="3"/>
    </row>
    <row r="35" spans="2:6">
      <c r="B35" s="4"/>
      <c r="C35" s="3"/>
      <c r="D35" s="3"/>
      <c r="E35" s="3"/>
      <c r="F35" s="3"/>
    </row>
    <row r="36" spans="2:6">
      <c r="B36" s="4"/>
      <c r="C36" s="3"/>
      <c r="D36" s="3"/>
      <c r="E36" s="3"/>
      <c r="F36" s="3"/>
    </row>
    <row r="37" spans="2:6">
      <c r="B37" s="4"/>
      <c r="C37" s="3"/>
      <c r="D37" s="3"/>
      <c r="E37" s="3"/>
      <c r="F37" s="3"/>
    </row>
    <row r="38" spans="2:6">
      <c r="B38" s="4"/>
      <c r="C38" s="3"/>
      <c r="D38" s="3"/>
      <c r="E38" s="3"/>
      <c r="F38" s="3"/>
    </row>
    <row r="39" spans="2:6">
      <c r="B39" s="4"/>
      <c r="C39" s="3"/>
      <c r="D39" s="3"/>
      <c r="E39" s="3"/>
      <c r="F39" s="3"/>
    </row>
    <row r="40" spans="2:6">
      <c r="B40" s="4"/>
      <c r="C40" s="3"/>
      <c r="D40" s="3"/>
      <c r="E40" s="3"/>
      <c r="F40" s="3"/>
    </row>
    <row r="41" spans="2:6">
      <c r="B41" s="4"/>
      <c r="C41" s="3"/>
      <c r="D41" s="3"/>
      <c r="E41" s="3"/>
      <c r="F41" s="3"/>
    </row>
    <row r="42" spans="2:6">
      <c r="B42" s="4"/>
      <c r="C42" s="3"/>
      <c r="D42" s="3"/>
      <c r="E42" s="3"/>
      <c r="F42" s="3"/>
    </row>
    <row r="43" spans="2:6">
      <c r="C43" s="3"/>
      <c r="D43" s="3"/>
      <c r="E43" s="3"/>
      <c r="F43" s="3"/>
    </row>
    <row r="44" spans="2:6">
      <c r="C44" s="3"/>
      <c r="D44" s="3"/>
      <c r="E44" s="3"/>
      <c r="F44" s="3"/>
    </row>
    <row r="45" spans="2:6">
      <c r="B45" s="4"/>
      <c r="C45" s="3"/>
      <c r="D45" s="3"/>
      <c r="E45" s="3"/>
      <c r="F45" s="3"/>
    </row>
    <row r="46" spans="2:6">
      <c r="B46" s="4"/>
      <c r="C46" s="3"/>
      <c r="D46" s="3"/>
      <c r="E46" s="3"/>
      <c r="F46" s="3"/>
    </row>
    <row r="47" spans="2:6">
      <c r="B47" s="4"/>
      <c r="C47" s="3"/>
      <c r="D47" s="3"/>
      <c r="E47" s="3"/>
      <c r="F47" s="3"/>
    </row>
    <row r="48" spans="2:6">
      <c r="B48" s="4"/>
      <c r="C48" s="3"/>
      <c r="D48" s="3"/>
      <c r="E48" s="3"/>
      <c r="F48" s="3"/>
    </row>
    <row r="49" spans="2:6">
      <c r="B49" s="4"/>
      <c r="C49" s="3"/>
      <c r="D49" s="3"/>
      <c r="E49" s="3"/>
      <c r="F49" s="3"/>
    </row>
    <row r="50" spans="2:6">
      <c r="C50" s="3"/>
      <c r="D50" s="3"/>
      <c r="E50" s="3"/>
      <c r="F50" s="3"/>
    </row>
  </sheetData>
  <sheetCalcPr fullCalcOnLoad="1"/>
  <phoneticPr fontId="1" type="noConversion"/>
  <pageMargins left="0.75" right="0.75" top="1" bottom="1" header="0.5" footer="0.5"/>
  <ignoredErrors>
    <ignoredError sqref="E6:E9 E10 E16 E15 E11 E12:E13 E14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2014-02-17T20:24:57Z</cp:lastPrinted>
  <dcterms:created xsi:type="dcterms:W3CDTF">2014-02-15T21:22:39Z</dcterms:created>
  <dcterms:modified xsi:type="dcterms:W3CDTF">2014-03-20T19:47:08Z</dcterms:modified>
</cp:coreProperties>
</file>