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940" yWindow="2120" windowWidth="29580" windowHeight="12300" tabRatio="500"/>
  </bookViews>
  <sheets>
    <sheet name="Sheet1" sheetId="1" r:id="rId1"/>
  </sheets>
  <calcPr calcId="130404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25" i="1"/>
  <c r="C25"/>
  <c r="D25"/>
  <c r="F25"/>
  <c r="E25"/>
  <c r="F22"/>
  <c r="E22"/>
  <c r="F21"/>
  <c r="E21"/>
  <c r="F20"/>
  <c r="E20"/>
  <c r="F19"/>
  <c r="E19"/>
  <c r="F18"/>
  <c r="E18"/>
  <c r="F17"/>
  <c r="E17"/>
  <c r="F16"/>
  <c r="E16"/>
  <c r="K12"/>
  <c r="J12"/>
  <c r="I12"/>
  <c r="H12"/>
  <c r="G12"/>
  <c r="F12"/>
  <c r="E12"/>
  <c r="D12"/>
  <c r="C12"/>
  <c r="B12"/>
  <c r="F10"/>
  <c r="E10"/>
  <c r="K9"/>
  <c r="J9"/>
  <c r="F9"/>
  <c r="E9"/>
  <c r="K8"/>
  <c r="J8"/>
  <c r="F8"/>
  <c r="E8"/>
  <c r="K7"/>
  <c r="J7"/>
  <c r="F7"/>
  <c r="E7"/>
  <c r="K6"/>
  <c r="J6"/>
  <c r="F6"/>
  <c r="E6"/>
  <c r="B6"/>
  <c r="K5"/>
  <c r="J5"/>
  <c r="F5"/>
  <c r="E5"/>
  <c r="K4"/>
  <c r="J4"/>
  <c r="F4"/>
  <c r="E4"/>
  <c r="K3"/>
  <c r="J3"/>
  <c r="F3"/>
  <c r="E3"/>
</calcChain>
</file>

<file path=xl/sharedStrings.xml><?xml version="1.0" encoding="utf-8"?>
<sst xmlns="http://schemas.openxmlformats.org/spreadsheetml/2006/main" count="44" uniqueCount="26">
  <si>
    <t>WBS</t>
    <phoneticPr fontId="1" type="noConversion"/>
  </si>
  <si>
    <t>Material-Firm</t>
    <phoneticPr fontId="1" type="noConversion"/>
  </si>
  <si>
    <t>Material-medium</t>
    <phoneticPr fontId="1" type="noConversion"/>
  </si>
  <si>
    <t>Wages-Firm</t>
    <phoneticPr fontId="1" type="noConversion"/>
  </si>
  <si>
    <t>Wages-medium</t>
    <phoneticPr fontId="1" type="noConversion"/>
  </si>
  <si>
    <t>%Firm</t>
    <phoneticPr fontId="1" type="noConversion"/>
  </si>
  <si>
    <t>Other Material</t>
    <phoneticPr fontId="1" type="noConversion"/>
  </si>
  <si>
    <t>Other Wages</t>
    <phoneticPr fontId="1" type="noConversion"/>
  </si>
  <si>
    <t>%Firm/Med</t>
    <phoneticPr fontId="1" type="noConversion"/>
  </si>
  <si>
    <t>%Firm/Med</t>
    <phoneticPr fontId="1" type="noConversion"/>
  </si>
  <si>
    <t>Does not include F&amp;A or contingency</t>
    <phoneticPr fontId="1" type="noConversion"/>
  </si>
  <si>
    <t>Total</t>
    <phoneticPr fontId="1" type="noConversion"/>
  </si>
  <si>
    <t>Quotes, recent purchaces</t>
    <phoneticPr fontId="1" type="noConversion"/>
  </si>
  <si>
    <t>more uncertain</t>
    <phoneticPr fontId="1" type="noConversion"/>
  </si>
  <si>
    <t>from similar projects</t>
    <phoneticPr fontId="1" type="noConversion"/>
  </si>
  <si>
    <t>1-table</t>
    <phoneticPr fontId="1" type="noConversion"/>
  </si>
  <si>
    <t>2-Sci-Fi</t>
    <phoneticPr fontId="1" type="noConversion"/>
  </si>
  <si>
    <t>3-Cerenkov</t>
    <phoneticPr fontId="1" type="noConversion"/>
  </si>
  <si>
    <t>4-Straw</t>
    <phoneticPr fontId="1" type="noConversion"/>
  </si>
  <si>
    <t>5-Cryo</t>
    <phoneticPr fontId="1" type="noConversion"/>
  </si>
  <si>
    <t>6-Electronics</t>
    <phoneticPr fontId="1" type="noConversion"/>
  </si>
  <si>
    <t>7-Scintillator</t>
    <phoneticPr fontId="1" type="noConversion"/>
  </si>
  <si>
    <t>GS/PD</t>
    <phoneticPr fontId="1" type="noConversion"/>
  </si>
  <si>
    <t>Technician/UG</t>
    <phoneticPr fontId="1" type="noConversion"/>
  </si>
  <si>
    <t>Shop, uncertian times</t>
    <phoneticPr fontId="1" type="noConversion"/>
  </si>
  <si>
    <t>8-GEM</t>
    <phoneticPr fontId="1" type="noConversion"/>
  </si>
</sst>
</file>

<file path=xl/styles.xml><?xml version="1.0" encoding="utf-8"?>
<styleSheet xmlns="http://schemas.openxmlformats.org/spreadsheetml/2006/main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</numFmts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165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K25"/>
  <sheetViews>
    <sheetView tabSelected="1" workbookViewId="0">
      <selection activeCell="A25" sqref="A1:F25"/>
    </sheetView>
  </sheetViews>
  <sheetFormatPr baseColWidth="10" defaultRowHeight="13"/>
  <cols>
    <col min="2" max="2" width="12.28515625" style="2" customWidth="1"/>
    <col min="3" max="3" width="13.140625" style="2" customWidth="1"/>
    <col min="4" max="4" width="11.5703125" style="2" customWidth="1"/>
    <col min="6" max="6" width="10.7109375" style="3"/>
    <col min="7" max="7" width="10.7109375" style="2"/>
    <col min="8" max="8" width="14.140625" style="2" customWidth="1"/>
    <col min="9" max="9" width="10.7109375" style="2"/>
  </cols>
  <sheetData>
    <row r="1" spans="1:11" ht="52">
      <c r="A1" s="4" t="s">
        <v>10</v>
      </c>
      <c r="B1" s="4" t="s">
        <v>12</v>
      </c>
      <c r="C1" s="5" t="s">
        <v>14</v>
      </c>
      <c r="D1" s="5" t="s">
        <v>13</v>
      </c>
      <c r="E1" s="4"/>
      <c r="F1" s="6"/>
      <c r="G1" s="5" t="s">
        <v>22</v>
      </c>
      <c r="H1" s="5" t="s">
        <v>23</v>
      </c>
      <c r="I1" s="5" t="s">
        <v>24</v>
      </c>
      <c r="J1" s="4"/>
    </row>
    <row r="2" spans="1:11">
      <c r="A2" t="s">
        <v>0</v>
      </c>
      <c r="B2" s="2" t="s">
        <v>1</v>
      </c>
      <c r="C2" s="2" t="s">
        <v>2</v>
      </c>
      <c r="D2" s="2" t="s">
        <v>6</v>
      </c>
      <c r="E2" t="s">
        <v>5</v>
      </c>
      <c r="F2" s="3" t="s">
        <v>8</v>
      </c>
      <c r="G2" s="2" t="s">
        <v>3</v>
      </c>
      <c r="H2" s="2" t="s">
        <v>4</v>
      </c>
      <c r="I2" s="2" t="s">
        <v>7</v>
      </c>
      <c r="J2" t="s">
        <v>5</v>
      </c>
      <c r="K2" t="s">
        <v>9</v>
      </c>
    </row>
    <row r="3" spans="1:11">
      <c r="A3" t="s">
        <v>15</v>
      </c>
      <c r="B3" s="2">
        <v>0</v>
      </c>
      <c r="C3" s="2">
        <v>13205</v>
      </c>
      <c r="D3" s="2">
        <v>0</v>
      </c>
      <c r="E3" s="1">
        <f>B3/SUM(B3:D3)</f>
        <v>0</v>
      </c>
      <c r="F3" s="3">
        <f>(B3+C3)/SUM(B3:D3)</f>
        <v>1</v>
      </c>
      <c r="G3" s="2">
        <v>0</v>
      </c>
      <c r="H3" s="2">
        <v>10347</v>
      </c>
      <c r="I3" s="2">
        <v>0</v>
      </c>
      <c r="J3" s="1">
        <f>G3/SUM(G3:I3)</f>
        <v>0</v>
      </c>
      <c r="K3" s="3">
        <f>(G3+H3)/SUM(G3:I3)</f>
        <v>1</v>
      </c>
    </row>
    <row r="4" spans="1:11">
      <c r="A4" t="s">
        <v>16</v>
      </c>
      <c r="B4" s="2">
        <v>33134</v>
      </c>
      <c r="C4" s="2">
        <v>32000</v>
      </c>
      <c r="D4" s="2">
        <v>0</v>
      </c>
      <c r="E4" s="1">
        <f t="shared" ref="E4:E10" si="0">B4/SUM(B4:D4)</f>
        <v>0.50870513096078851</v>
      </c>
      <c r="F4" s="3">
        <f t="shared" ref="F4:F10" si="1">(B4+C4)/SUM(B4:D4)</f>
        <v>1</v>
      </c>
      <c r="G4" s="2">
        <v>50000</v>
      </c>
      <c r="H4" s="2">
        <v>20000</v>
      </c>
      <c r="I4" s="2">
        <v>0</v>
      </c>
      <c r="J4" s="1">
        <f t="shared" ref="J4:J9" si="2">G4/SUM(G4:I4)</f>
        <v>0.7142857142857143</v>
      </c>
      <c r="K4" s="3">
        <f t="shared" ref="K4:K9" si="3">(G4+H4)/SUM(G4:I4)</f>
        <v>1</v>
      </c>
    </row>
    <row r="5" spans="1:11">
      <c r="A5" t="s">
        <v>17</v>
      </c>
      <c r="B5" s="2">
        <v>200150</v>
      </c>
      <c r="C5" s="2">
        <v>0</v>
      </c>
      <c r="D5" s="2">
        <v>2250</v>
      </c>
      <c r="E5" s="1">
        <f t="shared" si="0"/>
        <v>0.9888833992094862</v>
      </c>
      <c r="F5" s="3">
        <f t="shared" si="1"/>
        <v>0.9888833992094862</v>
      </c>
      <c r="G5" s="2">
        <v>0</v>
      </c>
      <c r="H5" s="2">
        <v>0</v>
      </c>
      <c r="I5" s="2">
        <v>4000</v>
      </c>
      <c r="J5" s="1">
        <f t="shared" si="2"/>
        <v>0</v>
      </c>
      <c r="K5" s="3">
        <f t="shared" si="3"/>
        <v>0</v>
      </c>
    </row>
    <row r="6" spans="1:11">
      <c r="A6" t="s">
        <v>18</v>
      </c>
      <c r="B6" s="2">
        <f>19777+35960</f>
        <v>55737</v>
      </c>
      <c r="C6" s="2">
        <v>268450</v>
      </c>
      <c r="D6" s="2">
        <v>19000</v>
      </c>
      <c r="E6" s="1">
        <f t="shared" si="0"/>
        <v>0.16240999804771158</v>
      </c>
      <c r="F6" s="3">
        <f t="shared" si="1"/>
        <v>0.94463659754011664</v>
      </c>
      <c r="G6" s="2">
        <v>115236</v>
      </c>
      <c r="H6" s="2">
        <v>0</v>
      </c>
      <c r="I6" s="2">
        <v>21000</v>
      </c>
      <c r="J6" s="1">
        <f t="shared" si="2"/>
        <v>0.84585572095481365</v>
      </c>
      <c r="K6" s="3">
        <f t="shared" si="3"/>
        <v>0.84585572095481365</v>
      </c>
    </row>
    <row r="7" spans="1:11">
      <c r="A7" t="s">
        <v>19</v>
      </c>
      <c r="B7" s="2">
        <v>0</v>
      </c>
      <c r="C7" s="2">
        <v>217000</v>
      </c>
      <c r="D7" s="2">
        <v>0</v>
      </c>
      <c r="E7" s="1">
        <f t="shared" si="0"/>
        <v>0</v>
      </c>
      <c r="F7" s="3">
        <f t="shared" si="1"/>
        <v>1</v>
      </c>
      <c r="G7" s="2">
        <v>146916</v>
      </c>
      <c r="H7" s="2">
        <v>190512</v>
      </c>
      <c r="I7" s="2">
        <v>49000</v>
      </c>
      <c r="J7" s="1">
        <f t="shared" si="2"/>
        <v>0.38018984131584665</v>
      </c>
      <c r="K7" s="3">
        <f t="shared" si="3"/>
        <v>0.873197594377219</v>
      </c>
    </row>
    <row r="8" spans="1:11">
      <c r="A8" t="s">
        <v>20</v>
      </c>
      <c r="B8" s="2">
        <v>402719</v>
      </c>
      <c r="C8" s="2">
        <v>14000</v>
      </c>
      <c r="D8" s="2">
        <v>0</v>
      </c>
      <c r="E8" s="1">
        <f t="shared" si="0"/>
        <v>0.96640421963001444</v>
      </c>
      <c r="F8" s="3">
        <f t="shared" si="1"/>
        <v>1</v>
      </c>
      <c r="G8" s="2">
        <v>149460</v>
      </c>
      <c r="H8" s="2">
        <v>0</v>
      </c>
      <c r="I8" s="2">
        <v>0</v>
      </c>
      <c r="J8" s="1">
        <f t="shared" si="2"/>
        <v>1</v>
      </c>
      <c r="K8" s="3">
        <f t="shared" si="3"/>
        <v>1</v>
      </c>
    </row>
    <row r="9" spans="1:11">
      <c r="A9" t="s">
        <v>21</v>
      </c>
      <c r="B9" s="2">
        <v>265812</v>
      </c>
      <c r="C9" s="2">
        <v>65873</v>
      </c>
      <c r="D9" s="2">
        <v>0</v>
      </c>
      <c r="E9" s="1">
        <f t="shared" si="0"/>
        <v>0.80139891764776816</v>
      </c>
      <c r="F9" s="3">
        <f t="shared" si="1"/>
        <v>1</v>
      </c>
      <c r="G9" s="2">
        <v>0</v>
      </c>
      <c r="H9" s="2">
        <v>67735</v>
      </c>
      <c r="I9" s="2">
        <v>0</v>
      </c>
      <c r="J9" s="1">
        <f t="shared" si="2"/>
        <v>0</v>
      </c>
      <c r="K9" s="3">
        <f t="shared" si="3"/>
        <v>1</v>
      </c>
    </row>
    <row r="10" spans="1:11">
      <c r="A10" t="s">
        <v>25</v>
      </c>
      <c r="B10" s="2">
        <v>26934</v>
      </c>
      <c r="C10" s="2">
        <v>3500</v>
      </c>
      <c r="D10" s="2">
        <v>0</v>
      </c>
      <c r="E10" s="1">
        <f t="shared" si="0"/>
        <v>0.88499704278110014</v>
      </c>
      <c r="F10" s="3">
        <f t="shared" si="1"/>
        <v>1</v>
      </c>
      <c r="G10" s="2">
        <v>0</v>
      </c>
      <c r="H10" s="2">
        <v>0</v>
      </c>
      <c r="I10" s="2">
        <v>0</v>
      </c>
      <c r="J10" s="1">
        <v>0</v>
      </c>
      <c r="K10" s="3">
        <v>0</v>
      </c>
    </row>
    <row r="12" spans="1:11">
      <c r="A12" t="s">
        <v>11</v>
      </c>
      <c r="B12" s="2">
        <f>SUM(B3:B10)</f>
        <v>984486</v>
      </c>
      <c r="C12" s="2">
        <f t="shared" ref="C12:D12" si="4">SUM(C3:C10)</f>
        <v>614028</v>
      </c>
      <c r="D12" s="2">
        <f t="shared" si="4"/>
        <v>21250</v>
      </c>
      <c r="E12" s="1">
        <f t="shared" ref="E12" si="5">B12/SUM(B12:D12)</f>
        <v>0.60779595052118707</v>
      </c>
      <c r="F12" s="3">
        <f t="shared" ref="F12" si="6">(B12+C12)/SUM(B12:D12)</f>
        <v>0.98688080485799168</v>
      </c>
      <c r="G12" s="2">
        <f>SUM(G3:G10)</f>
        <v>461612</v>
      </c>
      <c r="H12" s="2">
        <f t="shared" ref="H12:I12" si="7">SUM(H3:H10)</f>
        <v>288594</v>
      </c>
      <c r="I12" s="2">
        <f t="shared" si="7"/>
        <v>74000</v>
      </c>
      <c r="J12" s="1">
        <f t="shared" ref="J12" si="8">G12/SUM(G12:I12)</f>
        <v>0.56006872068390667</v>
      </c>
      <c r="K12" s="3">
        <f t="shared" ref="K12" si="9">(G12+H12)/SUM(G12:I12)</f>
        <v>0.91021662060213104</v>
      </c>
    </row>
    <row r="14" spans="1:11" ht="39">
      <c r="B14" s="5" t="s">
        <v>22</v>
      </c>
      <c r="C14" s="5" t="s">
        <v>23</v>
      </c>
      <c r="D14" s="5" t="s">
        <v>24</v>
      </c>
      <c r="E14" s="4"/>
      <c r="F14"/>
    </row>
    <row r="15" spans="1:11">
      <c r="B15" s="2" t="s">
        <v>3</v>
      </c>
      <c r="C15" s="2" t="s">
        <v>4</v>
      </c>
      <c r="D15" s="2" t="s">
        <v>7</v>
      </c>
      <c r="E15" t="s">
        <v>5</v>
      </c>
      <c r="F15" t="s">
        <v>9</v>
      </c>
    </row>
    <row r="16" spans="1:11">
      <c r="A16" t="s">
        <v>15</v>
      </c>
      <c r="B16" s="2">
        <v>0</v>
      </c>
      <c r="C16" s="2">
        <v>10347</v>
      </c>
      <c r="D16" s="2">
        <v>0</v>
      </c>
      <c r="E16" s="3">
        <f>B16/SUM(B16:D16)</f>
        <v>0</v>
      </c>
      <c r="F16" s="3">
        <f>(B16+C16)/SUM(B16:D16)</f>
        <v>1</v>
      </c>
    </row>
    <row r="17" spans="1:6">
      <c r="A17" t="s">
        <v>16</v>
      </c>
      <c r="B17" s="2">
        <v>50000</v>
      </c>
      <c r="C17" s="2">
        <v>20000</v>
      </c>
      <c r="D17" s="2">
        <v>0</v>
      </c>
      <c r="E17" s="3">
        <f t="shared" ref="E17:E22" si="10">B17/SUM(B17:D17)</f>
        <v>0.7142857142857143</v>
      </c>
      <c r="F17" s="3">
        <f t="shared" ref="F17:F22" si="11">(B17+C17)/SUM(B17:D17)</f>
        <v>1</v>
      </c>
    </row>
    <row r="18" spans="1:6">
      <c r="A18" t="s">
        <v>17</v>
      </c>
      <c r="B18" s="2">
        <v>0</v>
      </c>
      <c r="C18" s="2">
        <v>0</v>
      </c>
      <c r="D18" s="2">
        <v>4000</v>
      </c>
      <c r="E18" s="3">
        <f t="shared" si="10"/>
        <v>0</v>
      </c>
      <c r="F18" s="3">
        <f t="shared" si="11"/>
        <v>0</v>
      </c>
    </row>
    <row r="19" spans="1:6">
      <c r="A19" t="s">
        <v>18</v>
      </c>
      <c r="B19" s="2">
        <v>115236</v>
      </c>
      <c r="C19" s="2">
        <v>0</v>
      </c>
      <c r="D19" s="2">
        <v>21000</v>
      </c>
      <c r="E19" s="3">
        <f t="shared" si="10"/>
        <v>0.84585572095481365</v>
      </c>
      <c r="F19" s="3">
        <f t="shared" si="11"/>
        <v>0.84585572095481365</v>
      </c>
    </row>
    <row r="20" spans="1:6">
      <c r="A20" t="s">
        <v>19</v>
      </c>
      <c r="B20" s="2">
        <v>146916</v>
      </c>
      <c r="C20" s="2">
        <v>190512</v>
      </c>
      <c r="D20" s="2">
        <v>49000</v>
      </c>
      <c r="E20" s="3">
        <f t="shared" si="10"/>
        <v>0.38018984131584665</v>
      </c>
      <c r="F20" s="3">
        <f t="shared" si="11"/>
        <v>0.873197594377219</v>
      </c>
    </row>
    <row r="21" spans="1:6">
      <c r="A21" t="s">
        <v>20</v>
      </c>
      <c r="B21" s="2">
        <v>149460</v>
      </c>
      <c r="C21" s="2">
        <v>0</v>
      </c>
      <c r="D21" s="2">
        <v>0</v>
      </c>
      <c r="E21" s="3">
        <f t="shared" si="10"/>
        <v>1</v>
      </c>
      <c r="F21" s="3">
        <f t="shared" si="11"/>
        <v>1</v>
      </c>
    </row>
    <row r="22" spans="1:6">
      <c r="A22" t="s">
        <v>21</v>
      </c>
      <c r="B22" s="2">
        <v>0</v>
      </c>
      <c r="C22" s="2">
        <v>67735</v>
      </c>
      <c r="D22" s="2">
        <v>0</v>
      </c>
      <c r="E22" s="3">
        <f t="shared" si="10"/>
        <v>0</v>
      </c>
      <c r="F22" s="3">
        <f t="shared" si="11"/>
        <v>1</v>
      </c>
    </row>
    <row r="23" spans="1:6">
      <c r="A23" t="s">
        <v>25</v>
      </c>
      <c r="B23" s="2">
        <v>0</v>
      </c>
      <c r="C23" s="2">
        <v>0</v>
      </c>
      <c r="D23" s="2">
        <v>0</v>
      </c>
      <c r="E23" s="3">
        <v>0</v>
      </c>
      <c r="F23" s="3">
        <v>0</v>
      </c>
    </row>
    <row r="24" spans="1:6">
      <c r="F24"/>
    </row>
    <row r="25" spans="1:6">
      <c r="A25" t="s">
        <v>11</v>
      </c>
      <c r="B25" s="2">
        <f>SUM(B16:B23)</f>
        <v>461612</v>
      </c>
      <c r="C25" s="2">
        <f t="shared" ref="C25:D25" si="12">SUM(C16:C23)</f>
        <v>288594</v>
      </c>
      <c r="D25" s="2">
        <f t="shared" si="12"/>
        <v>74000</v>
      </c>
      <c r="E25" s="3">
        <f t="shared" ref="E25" si="13">B25/SUM(B25:D25)</f>
        <v>0.56006872068390667</v>
      </c>
      <c r="F25" s="3">
        <f t="shared" ref="F25" si="14">(B25+C25)/SUM(B25:D25)</f>
        <v>0.91021662060213104</v>
      </c>
    </row>
  </sheetData>
  <sheetCalcPr fullCalcOnLoad="1"/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Rutgers Univ</Company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Ransome</dc:creator>
  <cp:lastModifiedBy>Ronald Ransome</cp:lastModifiedBy>
  <dcterms:created xsi:type="dcterms:W3CDTF">2014-03-20T22:56:33Z</dcterms:created>
  <dcterms:modified xsi:type="dcterms:W3CDTF">2014-03-21T17:45:17Z</dcterms:modified>
</cp:coreProperties>
</file>