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240" yWindow="2040" windowWidth="20280" windowHeight="67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12" i="1"/>
  <c r="J12"/>
  <c r="H12"/>
  <c r="I12"/>
  <c r="G12"/>
  <c r="F12"/>
  <c r="E12"/>
  <c r="C12"/>
  <c r="D12"/>
  <c r="B12"/>
  <c r="B6"/>
  <c r="J4"/>
  <c r="K4"/>
  <c r="J5"/>
  <c r="K5"/>
  <c r="J6"/>
  <c r="K6"/>
  <c r="J7"/>
  <c r="K7"/>
  <c r="J8"/>
  <c r="K8"/>
  <c r="J9"/>
  <c r="K9"/>
  <c r="E4"/>
  <c r="F4"/>
  <c r="E5"/>
  <c r="F5"/>
  <c r="E6"/>
  <c r="F6"/>
  <c r="E7"/>
  <c r="F7"/>
  <c r="E8"/>
  <c r="F8"/>
  <c r="E9"/>
  <c r="F9"/>
  <c r="E10"/>
  <c r="F10"/>
  <c r="K3"/>
  <c r="J3"/>
  <c r="F3"/>
  <c r="E3"/>
</calcChain>
</file>

<file path=xl/sharedStrings.xml><?xml version="1.0" encoding="utf-8"?>
<sst xmlns="http://schemas.openxmlformats.org/spreadsheetml/2006/main" count="13" uniqueCount="12">
  <si>
    <t>WBS</t>
    <phoneticPr fontId="1" type="noConversion"/>
  </si>
  <si>
    <t>Material-Firm</t>
    <phoneticPr fontId="1" type="noConversion"/>
  </si>
  <si>
    <t>Material-medium</t>
    <phoneticPr fontId="1" type="noConversion"/>
  </si>
  <si>
    <t>Wages-Firm</t>
    <phoneticPr fontId="1" type="noConversion"/>
  </si>
  <si>
    <t>Wages-medium</t>
    <phoneticPr fontId="1" type="noConversion"/>
  </si>
  <si>
    <t>%Firm</t>
    <phoneticPr fontId="1" type="noConversion"/>
  </si>
  <si>
    <t>Other Material</t>
    <phoneticPr fontId="1" type="noConversion"/>
  </si>
  <si>
    <t>Other Wages</t>
    <phoneticPr fontId="1" type="noConversion"/>
  </si>
  <si>
    <t>%Firm/Med</t>
    <phoneticPr fontId="1" type="noConversion"/>
  </si>
  <si>
    <t>%Firm/Med</t>
    <phoneticPr fontId="1" type="noConversion"/>
  </si>
  <si>
    <t>Does not include F&amp;A or contingency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</si>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</sst>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>
  <numFmts count="8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%"/>
    <numFmt numFmtId="166" formatCode="&quot;$&quot;#,##0"/>
    <numFmt numFmtId="167" formatCode="0.0%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K12"/>
  <sheetViews>
    <sheetView tabSelected="1" workbookViewId="0">
      <selection activeCell="I14" sqref="I14"/>
    </sheetView>
  </sheetViews>
  <sheetFormatPr baseColWidth="10" defaultRowHeight="13"/>
  <cols>
    <col min="2" max="2" width="12.28515625" style="2" customWidth="1"/>
    <col min="3" max="3" width="13.140625" style="2" customWidth="1"/>
    <col min="4" max="4" width="11.5703125" style="2" customWidth="1"/>
    <col min="6" max="6" width="10.7109375" style="3"/>
    <col min="7" max="7" width="10.7109375" style="2"/>
    <col min="8" max="8" width="14.140625" style="2" customWidth="1"/>
    <col min="9" max="9" width="10.7109375" style="2"/>
  </cols>
  <sheetData>
    <row r="1" spans="1:11" ht="39">
      <c r="B1" s="4" t="s">
        <v>10</v>
      </c>
    </row>
    <row r="2" spans="1:11">
      <c r="A2" t="s">
        <v>0</v>
      </c>
      <c r="B2" s="2" t="s">
        <v>1</v>
      </c>
      <c r="C2" s="2" t="s">
        <v>2</v>
      </c>
      <c r="D2" s="2" t="s">
        <v>6</v>
      </c>
      <c r="E2" t="s">
        <v>5</v>
      </c>
      <c r="F2" s="3" t="s">
        <v>8</v>
      </c>
      <c r="G2" s="2" t="s">
        <v>3</v>
      </c>
      <c r="H2" s="2" t="s">
        <v>4</v>
      </c>
      <c r="I2" s="2" t="s">
        <v>7</v>
      </c>
      <c r="J2" t="s">
        <v>5</v>
      </c>
      <c r="K2" t="s">
        <v>9</v>
      </c>
    </row>
    <row r="3" spans="1:11">
      <c r="A3">
        <v>1</v>
      </c>
      <c r="B3" s="2">
        <v>0</v>
      </c>
      <c r="C3" s="2">
        <v>13205</v>
      </c>
      <c r="D3" s="2">
        <v>0</v>
      </c>
      <c r="E3" s="1">
        <f>B3/SUM(B3:D3)</f>
        <v>0</v>
      </c>
      <c r="F3" s="3">
        <f>(B3+C3)/SUM(B3:D3)</f>
        <v>1</v>
      </c>
      <c r="G3" s="2">
        <v>0</v>
      </c>
      <c r="H3" s="2">
        <v>10347</v>
      </c>
      <c r="I3" s="2">
        <v>0</v>
      </c>
      <c r="J3" s="1">
        <f>G3/SUM(G3:I3)</f>
        <v>0</v>
      </c>
      <c r="K3" s="3">
        <f>(G3+H3)/SUM(G3:I3)</f>
        <v>1</v>
      </c>
    </row>
    <row r="4" spans="1:11">
      <c r="A4">
        <v>2</v>
      </c>
      <c r="B4" s="2">
        <v>33134</v>
      </c>
      <c r="C4" s="2">
        <v>32000</v>
      </c>
      <c r="D4" s="2">
        <v>0</v>
      </c>
      <c r="E4" s="1">
        <f t="shared" ref="E4:E10" si="0">B4/SUM(B4:D4)</f>
        <v>0.50870513096078851</v>
      </c>
      <c r="F4" s="3">
        <f t="shared" ref="F4:F10" si="1">(B4+C4)/SUM(B4:D4)</f>
        <v>1</v>
      </c>
      <c r="G4" s="2">
        <v>50000</v>
      </c>
      <c r="H4" s="2">
        <v>20000</v>
      </c>
      <c r="I4" s="2">
        <v>0</v>
      </c>
      <c r="J4" s="1">
        <f t="shared" ref="J4:J10" si="2">G4/SUM(G4:I4)</f>
        <v>0.7142857142857143</v>
      </c>
      <c r="K4" s="3">
        <f t="shared" ref="K4:K10" si="3">(G4+H4)/SUM(G4:I4)</f>
        <v>1</v>
      </c>
    </row>
    <row r="5" spans="1:11">
      <c r="A5">
        <v>3</v>
      </c>
      <c r="B5" s="2">
        <v>200150</v>
      </c>
      <c r="C5" s="2">
        <v>0</v>
      </c>
      <c r="D5" s="2">
        <v>2250</v>
      </c>
      <c r="E5" s="1">
        <f t="shared" si="0"/>
        <v>0.9888833992094862</v>
      </c>
      <c r="F5" s="3">
        <f t="shared" si="1"/>
        <v>0.9888833992094862</v>
      </c>
      <c r="G5" s="2">
        <v>0</v>
      </c>
      <c r="H5" s="2">
        <v>0</v>
      </c>
      <c r="I5" s="2">
        <v>4000</v>
      </c>
      <c r="J5" s="1">
        <f t="shared" si="2"/>
        <v>0</v>
      </c>
      <c r="K5" s="3">
        <f t="shared" si="3"/>
        <v>0</v>
      </c>
    </row>
    <row r="6" spans="1:11">
      <c r="A6">
        <v>4</v>
      </c>
      <c r="B6" s="2">
        <f>19777+35960</f>
        <v>55737</v>
      </c>
      <c r="C6" s="2">
        <v>268450</v>
      </c>
      <c r="D6" s="2">
        <v>19000</v>
      </c>
      <c r="E6" s="1">
        <f t="shared" si="0"/>
        <v>0.16240999804771158</v>
      </c>
      <c r="F6" s="3">
        <f t="shared" si="1"/>
        <v>0.94463659754011664</v>
      </c>
      <c r="G6" s="2">
        <v>115236</v>
      </c>
      <c r="H6" s="2">
        <v>0</v>
      </c>
      <c r="I6" s="2">
        <v>21000</v>
      </c>
      <c r="J6" s="1">
        <f t="shared" si="2"/>
        <v>0.84585572095481365</v>
      </c>
      <c r="K6" s="3">
        <f t="shared" si="3"/>
        <v>0.84585572095481365</v>
      </c>
    </row>
    <row r="7" spans="1:11">
      <c r="A7">
        <v>5</v>
      </c>
      <c r="B7" s="2">
        <v>0</v>
      </c>
      <c r="C7" s="2">
        <v>217000</v>
      </c>
      <c r="D7" s="2">
        <v>0</v>
      </c>
      <c r="E7" s="1">
        <f t="shared" si="0"/>
        <v>0</v>
      </c>
      <c r="F7" s="3">
        <f t="shared" si="1"/>
        <v>1</v>
      </c>
      <c r="G7" s="2">
        <v>146916</v>
      </c>
      <c r="H7" s="2">
        <v>190512</v>
      </c>
      <c r="I7" s="2">
        <v>49000</v>
      </c>
      <c r="J7" s="1">
        <f t="shared" si="2"/>
        <v>0.38018984131584665</v>
      </c>
      <c r="K7" s="3">
        <f t="shared" si="3"/>
        <v>0.873197594377219</v>
      </c>
    </row>
    <row r="8" spans="1:11">
      <c r="A8">
        <v>6</v>
      </c>
      <c r="B8" s="2">
        <v>402719</v>
      </c>
      <c r="C8" s="2">
        <v>14000</v>
      </c>
      <c r="D8" s="2">
        <v>0</v>
      </c>
      <c r="E8" s="1">
        <f t="shared" si="0"/>
        <v>0.96640421963001444</v>
      </c>
      <c r="F8" s="3">
        <f t="shared" si="1"/>
        <v>1</v>
      </c>
      <c r="G8" s="2">
        <v>149460</v>
      </c>
      <c r="H8" s="2">
        <v>0</v>
      </c>
      <c r="I8" s="2">
        <v>0</v>
      </c>
      <c r="J8" s="1">
        <f t="shared" si="2"/>
        <v>1</v>
      </c>
      <c r="K8" s="3">
        <f t="shared" si="3"/>
        <v>1</v>
      </c>
    </row>
    <row r="9" spans="1:11">
      <c r="A9">
        <v>7</v>
      </c>
      <c r="B9" s="2">
        <v>265812</v>
      </c>
      <c r="C9" s="2">
        <v>65873</v>
      </c>
      <c r="D9" s="2">
        <v>0</v>
      </c>
      <c r="E9" s="1">
        <f t="shared" si="0"/>
        <v>0.80139891764776816</v>
      </c>
      <c r="F9" s="3">
        <f t="shared" si="1"/>
        <v>1</v>
      </c>
      <c r="G9" s="2">
        <v>0</v>
      </c>
      <c r="H9" s="2">
        <v>67735</v>
      </c>
      <c r="I9" s="2">
        <v>0</v>
      </c>
      <c r="J9" s="1">
        <f t="shared" si="2"/>
        <v>0</v>
      </c>
      <c r="K9" s="3">
        <f t="shared" si="3"/>
        <v>1</v>
      </c>
    </row>
    <row r="10" spans="1:11">
      <c r="A10">
        <v>8</v>
      </c>
      <c r="B10" s="2">
        <v>26934</v>
      </c>
      <c r="C10" s="2">
        <v>3500</v>
      </c>
      <c r="D10" s="2">
        <v>0</v>
      </c>
      <c r="E10" s="1">
        <f t="shared" si="0"/>
        <v>0.88499704278110014</v>
      </c>
      <c r="F10" s="3">
        <f t="shared" si="1"/>
        <v>1</v>
      </c>
      <c r="G10" s="2">
        <v>0</v>
      </c>
      <c r="H10" s="2">
        <v>0</v>
      </c>
      <c r="I10" s="2">
        <v>0</v>
      </c>
      <c r="J10" s="1">
        <v>0</v>
      </c>
      <c r="K10" s="3">
        <v>0</v>
      </c>
    </row>
    <row r="12" spans="1:11">
      <c r="A12" t="s">
        <v>11</v>
      </c>
      <c r="B12" s="2">
        <f>SUM(B3:B10)</f>
        <v>984486</v>
      </c>
      <c r="C12" s="2">
        <f t="shared" ref="C12:D12" si="4">SUM(C3:C10)</f>
        <v>614028</v>
      </c>
      <c r="D12" s="2">
        <f t="shared" si="4"/>
        <v>21250</v>
      </c>
      <c r="E12" s="1">
        <f t="shared" ref="E12" si="5">B12/SUM(B12:D12)</f>
        <v>0.60779595052118707</v>
      </c>
      <c r="F12" s="3">
        <f t="shared" ref="F12" si="6">(B12+C12)/SUM(B12:D12)</f>
        <v>0.98688080485799168</v>
      </c>
      <c r="G12" s="2">
        <f>SUM(G3:G10)</f>
        <v>461612</v>
      </c>
      <c r="H12" s="2">
        <f t="shared" ref="H12:K12" si="7">SUM(H3:H10)</f>
        <v>288594</v>
      </c>
      <c r="I12" s="2">
        <f t="shared" si="7"/>
        <v>74000</v>
      </c>
      <c r="J12" s="1">
        <f t="shared" ref="J12" si="8">G12/SUM(G12:I12)</f>
        <v>0.56006872068390667</v>
      </c>
      <c r="K12" s="3">
        <f t="shared" ref="K12" si="9">(G12+H12)/SUM(G12:I12)</f>
        <v>0.91021662060213104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2014-03-20T22:56:33Z</dcterms:created>
  <dcterms:modified xsi:type="dcterms:W3CDTF">2014-03-20T23:53:24Z</dcterms:modified>
</cp:coreProperties>
</file>